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tabRatio="601" activeTab="0"/>
  </bookViews>
  <sheets>
    <sheet name="TMBChung-10" sheetId="1" r:id="rId1"/>
    <sheet name="00000000" sheetId="2" state="veryHidden" r:id="rId2"/>
    <sheet name="10000000" sheetId="3" state="veryHidden" r:id="rId3"/>
    <sheet name="20000000" sheetId="4" state="veryHidden" r:id="rId4"/>
    <sheet name="30000000" sheetId="5" state="veryHidden" r:id="rId5"/>
  </sheets>
  <definedNames>
    <definedName name="_xlnm.Print_Titles">$5:$6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<sst xmlns="http://schemas.openxmlformats.org/spreadsheetml/2006/main" count="37" uniqueCount="34">
  <si>
    <t>So sánh %</t>
  </si>
  <si>
    <t>A. Tổng mức hàng hóa bán ra:</t>
  </si>
  <si>
    <t>Phân theo thành phần kinh tế</t>
  </si>
  <si>
    <t>- Kinh tế nhà nước</t>
  </si>
  <si>
    <t>- Kinh tế  ngoài quốc doanh</t>
  </si>
  <si>
    <t>- Kinh tế có vốn đầu tư nước ngoài</t>
  </si>
  <si>
    <t>B. Tổng mức bán lẻ:</t>
  </si>
  <si>
    <t>Phân theo ngành hoạt động</t>
  </si>
  <si>
    <t>- Thương nghiệp</t>
  </si>
  <si>
    <t>- Khách sạn, nhà hàng</t>
  </si>
  <si>
    <t>- Dịch vụ</t>
  </si>
  <si>
    <t xml:space="preserve"> TỔNG CỤC   THỐNG KÊ  </t>
  </si>
  <si>
    <t>- Du lịch lữ hành</t>
  </si>
  <si>
    <t xml:space="preserve">§V TÝnh: Tû §ång </t>
  </si>
  <si>
    <t xml:space="preserve">Cục Thống Kê Đồng nai </t>
  </si>
  <si>
    <t xml:space="preserve">                                                                        TỔNG MỨC BÁN CHUNG VÀ BÁN LẺ </t>
  </si>
  <si>
    <t xml:space="preserve">Thực hiện </t>
  </si>
  <si>
    <t>Chính thức
Tháng 1/2013</t>
  </si>
  <si>
    <t>Chính thức
Tháng 2/2013</t>
  </si>
  <si>
    <t>Chính thức
Tháng 3/2013</t>
  </si>
  <si>
    <t>Chính thức
Tháng 4/2013</t>
  </si>
  <si>
    <t>Kế hoạch
năm 2013</t>
  </si>
  <si>
    <t>Chính thức
Tháng 5/2013</t>
  </si>
  <si>
    <t>Chính thức
Tháng 6/2013</t>
  </si>
  <si>
    <t>Chính thức
Tháng 7/2013</t>
  </si>
  <si>
    <t>Chính thức
Tháng 8/2013</t>
  </si>
  <si>
    <t>Chính thức
Tháng 9/2013</t>
  </si>
  <si>
    <t>Ước 
 Tháng 10/2013</t>
  </si>
  <si>
    <t xml:space="preserve"> Ước 10 tháng 2013</t>
  </si>
  <si>
    <t>Chính thức
 10 tháng năm 2012</t>
  </si>
  <si>
    <t>Tháng 10/2013
so 
Tháng 9/2013</t>
  </si>
  <si>
    <t xml:space="preserve">Dự  ước 10 tháng
 so
 Kế  Hoạch  </t>
  </si>
  <si>
    <t>Ước 10 tháng
so 
Cùng kỳ</t>
  </si>
  <si>
    <t xml:space="preserve">                      Tháng 10 Năm 2013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</si>
</sst>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0.0000000000%"/>
    <numFmt numFmtId="195" formatCode="0.0000000"/>
    <numFmt numFmtId="196" formatCode="0.0%"/>
    <numFmt numFmtId="197" formatCode="_(* #,##0.000_);_(* \(#,##0.000\);_(* &quot;-&quot;??_);_(@_)"/>
    <numFmt numFmtId="198" formatCode="_(* #,##0.0000_);_(* \(#,##0.0000\);_(* &quot;-&quot;??_);_(@_)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0.00000000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_(&quot;$&quot;* ###,0&quot;.&quot;00_);_(&quot;$&quot;* \(###,0&quot;.&quot;00\);_(&quot;$&quot;* &quot;-&quot;??_);_(@_)"/>
    <numFmt numFmtId="209" formatCode="_(* ###,0&quot;.&quot;00_);_(* \(###,0&quot;.&quot;00\);_(* &quot;-&quot;??_);_(@_)"/>
    <numFmt numFmtId="210" formatCode="_(* ###,0&quot;.&quot;00_);_(* \(###,0&quot;.&quot;00\);_(* &quot;-&quot;_);_(@_)"/>
    <numFmt numFmtId="211" formatCode="_(* #&quot;.&quot;##0.00_);_(* \(#&quot;.&quot;##0.00\);_(* &quot;-&quot;_);_(@_)"/>
    <numFmt numFmtId="212" formatCode="_(* #,##0.00_);_(* \(#,##0.00\);_(* &quot;-&quot;_);_(@_)"/>
    <numFmt numFmtId="213" formatCode="_(* #,##0.0_);_(* \(#,##0.0\);_(* &quot;-&quot;_);_(@_)"/>
    <numFmt numFmtId="214" formatCode="_(* #,##0.00000_);_(* \(#,##0.00000\);_(* &quot;-&quot;??_);_(@_)"/>
    <numFmt numFmtId="215" formatCode="_(* #,##0.000000_);_(* \(#,##0.000000\);_(* &quot;-&quot;??_);_(@_)"/>
    <numFmt numFmtId="216" formatCode="mmm\-yyyy"/>
    <numFmt numFmtId="217" formatCode="#,##0;[Red]#,##0"/>
    <numFmt numFmtId="218" formatCode="#,##0.0;[Red]#,##0.0"/>
    <numFmt numFmtId="219" formatCode="0.00;[Red]0.00"/>
    <numFmt numFmtId="220" formatCode="0.00_);\(0.00\)"/>
    <numFmt numFmtId="221" formatCode="0_);\(0\)"/>
    <numFmt numFmtId="222" formatCode="#,##0\ "/>
    <numFmt numFmtId="223" formatCode="#,##0.00;[Red]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,##0.000"/>
  </numFmts>
  <fonts count="30">
    <font>
      <sz val="13"/>
      <name val=".VnTime"/>
      <family val="0"/>
    </font>
    <font>
      <b/>
      <sz val="13"/>
      <name val=".VnTime"/>
      <family val="2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b/>
      <sz val="13"/>
      <name val="Times New Roman"/>
      <family val="1"/>
    </font>
    <font>
      <sz val="13"/>
      <color indexed="8"/>
      <name val=".VnTime"/>
      <family val="0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.VnTime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.VnTime"/>
      <family val="0"/>
    </font>
    <font>
      <sz val="12"/>
      <name val=".VnTime"/>
      <family val="0"/>
    </font>
    <font>
      <sz val="12"/>
      <color indexed="10"/>
      <name val=".VnTime"/>
      <family val="0"/>
    </font>
    <font>
      <sz val="10"/>
      <color indexed="8"/>
      <name val=".VnTime"/>
      <family val="0"/>
    </font>
    <font>
      <b/>
      <sz val="10"/>
      <color indexed="8"/>
      <name val="Times New Roman"/>
      <family val="1"/>
    </font>
    <font>
      <b/>
      <sz val="10"/>
      <color indexed="8"/>
      <name val=".VnTim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.VnTime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15">
      <alignment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14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9" fillId="0" borderId="0" xfId="0" applyFont="1" applyAlignment="1">
      <alignment/>
    </xf>
    <xf numFmtId="4" fontId="10" fillId="0" borderId="4" xfId="0" applyNumberFormat="1" applyFont="1" applyBorder="1" applyAlignment="1" quotePrefix="1">
      <alignment horizontal="center"/>
    </xf>
    <xf numFmtId="4" fontId="11" fillId="0" borderId="4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/>
    </xf>
    <xf numFmtId="4" fontId="10" fillId="0" borderId="3" xfId="0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4" fontId="11" fillId="0" borderId="3" xfId="0" applyNumberFormat="1" applyFont="1" applyBorder="1" applyAlignment="1">
      <alignment horizontal="right"/>
    </xf>
    <xf numFmtId="0" fontId="20" fillId="0" borderId="0" xfId="0" applyFont="1" applyAlignment="1">
      <alignment/>
    </xf>
    <xf numFmtId="4" fontId="11" fillId="0" borderId="3" xfId="0" applyNumberFormat="1" applyFont="1" applyBorder="1" applyAlignment="1">
      <alignment horizontal="center"/>
    </xf>
    <xf numFmtId="4" fontId="10" fillId="0" borderId="5" xfId="0" applyNumberFormat="1" applyFont="1" applyBorder="1" applyAlignment="1" quotePrefix="1">
      <alignment horizontal="center"/>
    </xf>
    <xf numFmtId="4" fontId="10" fillId="0" borderId="5" xfId="0" applyNumberFormat="1" applyFont="1" applyBorder="1" applyAlignment="1">
      <alignment/>
    </xf>
    <xf numFmtId="0" fontId="14" fillId="0" borderId="0" xfId="0" applyFont="1" applyAlignment="1">
      <alignment/>
    </xf>
    <xf numFmtId="4" fontId="11" fillId="0" borderId="4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4" fontId="10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/>
    </xf>
    <xf numFmtId="4" fontId="10" fillId="0" borderId="3" xfId="0" applyNumberFormat="1" applyFont="1" applyBorder="1" applyAlignment="1" quotePrefix="1">
      <alignment/>
    </xf>
    <xf numFmtId="4" fontId="10" fillId="0" borderId="5" xfId="0" applyNumberFormat="1" applyFont="1" applyBorder="1" applyAlignment="1">
      <alignment horizontal="right"/>
    </xf>
    <xf numFmtId="4" fontId="24" fillId="0" borderId="3" xfId="0" applyNumberFormat="1" applyFont="1" applyBorder="1" applyAlignment="1">
      <alignment/>
    </xf>
    <xf numFmtId="4" fontId="25" fillId="0" borderId="3" xfId="0" applyNumberFormat="1" applyFont="1" applyBorder="1" applyAlignment="1">
      <alignment/>
    </xf>
    <xf numFmtId="4" fontId="25" fillId="0" borderId="3" xfId="0" applyNumberFormat="1" applyFont="1" applyBorder="1" applyAlignment="1">
      <alignment horizontal="right"/>
    </xf>
    <xf numFmtId="4" fontId="24" fillId="0" borderId="3" xfId="0" applyNumberFormat="1" applyFont="1" applyBorder="1" applyAlignment="1">
      <alignment horizontal="right"/>
    </xf>
    <xf numFmtId="4" fontId="25" fillId="0" borderId="5" xfId="0" applyNumberFormat="1" applyFont="1" applyBorder="1" applyAlignment="1">
      <alignment horizontal="right"/>
    </xf>
    <xf numFmtId="4" fontId="28" fillId="0" borderId="4" xfId="0" applyNumberFormat="1" applyFont="1" applyBorder="1" applyAlignment="1">
      <alignment horizontal="right"/>
    </xf>
    <xf numFmtId="4" fontId="29" fillId="0" borderId="3" xfId="0" applyNumberFormat="1" applyFont="1" applyBorder="1" applyAlignment="1">
      <alignment horizontal="right"/>
    </xf>
    <xf numFmtId="4" fontId="29" fillId="0" borderId="3" xfId="0" applyNumberFormat="1" applyFont="1" applyBorder="1" applyAlignment="1">
      <alignment/>
    </xf>
    <xf numFmtId="4" fontId="28" fillId="0" borderId="3" xfId="0" applyNumberFormat="1" applyFont="1" applyBorder="1" applyAlignment="1">
      <alignment horizontal="right"/>
    </xf>
    <xf numFmtId="4" fontId="29" fillId="0" borderId="5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6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5" zoomScaleNormal="85" workbookViewId="0" topLeftCell="A7">
      <pane xSplit="2" ySplit="3" topLeftCell="L10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P15" sqref="P15"/>
    </sheetView>
  </sheetViews>
  <sheetFormatPr defaultColWidth="8.72265625" defaultRowHeight="16.5"/>
  <cols>
    <col min="1" max="1" width="31.36328125" style="0" customWidth="1"/>
    <col min="2" max="2" width="8.0859375" style="0" customWidth="1"/>
    <col min="3" max="3" width="9.8125" style="8" hidden="1" customWidth="1"/>
    <col min="4" max="6" width="9.8125" style="0" hidden="1" customWidth="1"/>
    <col min="7" max="7" width="9.8125" style="8" hidden="1" customWidth="1"/>
    <col min="8" max="10" width="9.8125" style="0" hidden="1" customWidth="1"/>
    <col min="11" max="12" width="11.6328125" style="0" customWidth="1"/>
    <col min="13" max="13" width="10.54296875" style="0" customWidth="1"/>
    <col min="14" max="14" width="10.6328125" style="0" customWidth="1"/>
    <col min="15" max="15" width="12.0859375" style="0" customWidth="1"/>
    <col min="16" max="16" width="9.54296875" style="0" customWidth="1"/>
    <col min="17" max="17" width="9.453125" style="0" customWidth="1"/>
  </cols>
  <sheetData>
    <row r="1" spans="1:17" ht="16.5">
      <c r="A1" s="14" t="s">
        <v>11</v>
      </c>
      <c r="B1" s="5"/>
      <c r="D1" s="5"/>
      <c r="E1" s="5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>
      <c r="A2" s="14" t="s">
        <v>14</v>
      </c>
      <c r="B2" s="5"/>
      <c r="D2" s="5"/>
      <c r="E2" s="5"/>
      <c r="F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1" customHeight="1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customHeight="1">
      <c r="A4" s="56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9.5" customHeight="1">
      <c r="A5" s="5"/>
      <c r="B5" s="5"/>
      <c r="D5" s="5"/>
      <c r="E5" s="5"/>
      <c r="F5" s="5"/>
      <c r="H5" s="5"/>
      <c r="I5" s="5"/>
      <c r="J5" s="5"/>
      <c r="K5" s="5"/>
      <c r="L5" s="5"/>
      <c r="M5" s="5"/>
      <c r="N5" s="5"/>
      <c r="O5" s="49" t="s">
        <v>13</v>
      </c>
      <c r="P5" s="49"/>
      <c r="Q5" s="49"/>
    </row>
    <row r="6" spans="1:17" s="27" customFormat="1" ht="21.75" customHeight="1">
      <c r="A6" s="46"/>
      <c r="B6" s="57" t="s">
        <v>21</v>
      </c>
      <c r="C6" s="61" t="s">
        <v>16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57" t="s">
        <v>29</v>
      </c>
      <c r="O6" s="59" t="s">
        <v>0</v>
      </c>
      <c r="P6" s="59"/>
      <c r="Q6" s="59"/>
    </row>
    <row r="7" spans="1:17" s="27" customFormat="1" ht="16.5" customHeight="1">
      <c r="A7" s="47"/>
      <c r="B7" s="58"/>
      <c r="C7" s="50" t="s">
        <v>17</v>
      </c>
      <c r="D7" s="52" t="s">
        <v>18</v>
      </c>
      <c r="E7" s="52" t="s">
        <v>19</v>
      </c>
      <c r="F7" s="52" t="s">
        <v>20</v>
      </c>
      <c r="G7" s="50" t="s">
        <v>22</v>
      </c>
      <c r="H7" s="52" t="s">
        <v>23</v>
      </c>
      <c r="I7" s="52" t="s">
        <v>24</v>
      </c>
      <c r="J7" s="52" t="s">
        <v>25</v>
      </c>
      <c r="K7" s="52" t="s">
        <v>26</v>
      </c>
      <c r="L7" s="52" t="s">
        <v>27</v>
      </c>
      <c r="M7" s="52" t="s">
        <v>28</v>
      </c>
      <c r="N7" s="52"/>
      <c r="O7" s="54" t="s">
        <v>30</v>
      </c>
      <c r="P7" s="52" t="s">
        <v>31</v>
      </c>
      <c r="Q7" s="54" t="s">
        <v>32</v>
      </c>
    </row>
    <row r="8" spans="1:17" s="27" customFormat="1" ht="43.5" customHeight="1">
      <c r="A8" s="48"/>
      <c r="B8" s="53"/>
      <c r="C8" s="51"/>
      <c r="D8" s="53"/>
      <c r="E8" s="53"/>
      <c r="F8" s="53"/>
      <c r="G8" s="51"/>
      <c r="H8" s="53"/>
      <c r="I8" s="53"/>
      <c r="J8" s="53"/>
      <c r="K8" s="53"/>
      <c r="L8" s="60"/>
      <c r="M8" s="60"/>
      <c r="N8" s="60"/>
      <c r="O8" s="55"/>
      <c r="P8" s="60"/>
      <c r="Q8" s="55"/>
    </row>
    <row r="9" spans="1:17" s="15" customFormat="1" ht="22.5" customHeight="1">
      <c r="A9" s="28" t="s">
        <v>1</v>
      </c>
      <c r="B9" s="16"/>
      <c r="C9" s="39">
        <v>15030.67</v>
      </c>
      <c r="D9" s="17">
        <v>14655.67</v>
      </c>
      <c r="E9" s="17">
        <v>14307.97</v>
      </c>
      <c r="F9" s="17">
        <v>14392.96</v>
      </c>
      <c r="G9" s="39">
        <v>14556.09</v>
      </c>
      <c r="H9" s="22">
        <v>14796.23</v>
      </c>
      <c r="I9" s="22">
        <v>15026.33</v>
      </c>
      <c r="J9" s="22">
        <v>15225.05</v>
      </c>
      <c r="K9" s="22">
        <v>15402.16</v>
      </c>
      <c r="L9" s="22">
        <v>15628.5</v>
      </c>
      <c r="M9" s="22">
        <f>J9+H9+G9+F9+E9+D9+C9+I9+L9+K9</f>
        <v>149021.62999999998</v>
      </c>
      <c r="N9" s="34">
        <v>131024</v>
      </c>
      <c r="O9" s="22">
        <f>L9/K9*100</f>
        <v>101.46953414326303</v>
      </c>
      <c r="P9" s="17"/>
      <c r="Q9" s="22">
        <f>M9/N9*100</f>
        <v>113.73613231163755</v>
      </c>
    </row>
    <row r="10" spans="1:17" s="15" customFormat="1" ht="22.5" customHeight="1">
      <c r="A10" s="29" t="s">
        <v>2</v>
      </c>
      <c r="B10" s="30"/>
      <c r="C10" s="40"/>
      <c r="D10" s="18"/>
      <c r="E10" s="18"/>
      <c r="F10" s="18"/>
      <c r="G10" s="40"/>
      <c r="H10" s="18"/>
      <c r="I10" s="18"/>
      <c r="J10" s="18"/>
      <c r="K10" s="18"/>
      <c r="L10" s="18"/>
      <c r="M10" s="18"/>
      <c r="N10" s="34"/>
      <c r="O10" s="18"/>
      <c r="P10" s="18"/>
      <c r="Q10" s="18"/>
    </row>
    <row r="11" spans="1:17" s="15" customFormat="1" ht="22.5" customHeight="1">
      <c r="A11" s="19" t="s">
        <v>3</v>
      </c>
      <c r="B11" s="20"/>
      <c r="C11" s="41">
        <v>1237.39</v>
      </c>
      <c r="D11" s="19">
        <v>1208.14</v>
      </c>
      <c r="E11" s="19">
        <v>1097.65</v>
      </c>
      <c r="F11" s="19">
        <v>1143.78</v>
      </c>
      <c r="G11" s="41">
        <v>1193.12</v>
      </c>
      <c r="H11" s="18">
        <v>1209.6</v>
      </c>
      <c r="I11" s="18">
        <v>1152.8</v>
      </c>
      <c r="J11" s="18">
        <v>1108.61</v>
      </c>
      <c r="K11" s="18">
        <v>1250</v>
      </c>
      <c r="L11" s="18">
        <f>K11*101.16%</f>
        <v>1264.5</v>
      </c>
      <c r="M11" s="18">
        <f>J11+H11+G11+F11+E11+D11+C11+I11+L11+K11</f>
        <v>11865.59</v>
      </c>
      <c r="N11" s="35">
        <v>10552</v>
      </c>
      <c r="O11" s="18">
        <f aca="true" t="shared" si="0" ref="O11:O22">L11/K11*100</f>
        <v>101.16000000000001</v>
      </c>
      <c r="P11" s="18"/>
      <c r="Q11" s="18">
        <f aca="true" t="shared" si="1" ref="Q11:Q22">M11/N11*100</f>
        <v>112.44873009855951</v>
      </c>
    </row>
    <row r="12" spans="1:18" s="21" customFormat="1" ht="22.5" customHeight="1">
      <c r="A12" s="19" t="s">
        <v>4</v>
      </c>
      <c r="B12" s="20"/>
      <c r="C12" s="41">
        <v>12765.8733072</v>
      </c>
      <c r="D12" s="19">
        <v>12580.56</v>
      </c>
      <c r="E12" s="19">
        <v>12350.34</v>
      </c>
      <c r="F12" s="19">
        <v>12383.55</v>
      </c>
      <c r="G12" s="41">
        <v>12443.29</v>
      </c>
      <c r="H12" s="19">
        <v>12730.37</v>
      </c>
      <c r="I12" s="19">
        <f>I9-I11-I13</f>
        <v>12977.400000000001</v>
      </c>
      <c r="J12" s="19">
        <f>J9-J11-J13</f>
        <v>13208.089999999998</v>
      </c>
      <c r="K12" s="19">
        <f>K9-K11-K13</f>
        <v>13160.64</v>
      </c>
      <c r="L12" s="19">
        <f>L9-L11-L13</f>
        <v>13361.275824</v>
      </c>
      <c r="M12" s="18">
        <f aca="true" t="shared" si="2" ref="M12:M22">J12+H12+G12+F12+E12+D12+C12+I12+L12+K12</f>
        <v>127961.3891312</v>
      </c>
      <c r="N12" s="36">
        <f>N9-N11-N13</f>
        <v>112119</v>
      </c>
      <c r="O12" s="18">
        <f t="shared" si="0"/>
        <v>101.52451418775988</v>
      </c>
      <c r="P12" s="18"/>
      <c r="Q12" s="18">
        <f t="shared" si="1"/>
        <v>114.12997719494467</v>
      </c>
      <c r="R12" s="15"/>
    </row>
    <row r="13" spans="1:17" s="15" customFormat="1" ht="22.5" customHeight="1">
      <c r="A13" s="19" t="s">
        <v>5</v>
      </c>
      <c r="B13" s="20"/>
      <c r="C13" s="41">
        <v>1027.4066928000002</v>
      </c>
      <c r="D13" s="19">
        <v>866.97</v>
      </c>
      <c r="E13" s="19">
        <v>859.98</v>
      </c>
      <c r="F13" s="19">
        <v>865.63</v>
      </c>
      <c r="G13" s="41">
        <v>919.68</v>
      </c>
      <c r="H13" s="18">
        <v>856.26</v>
      </c>
      <c r="I13" s="18">
        <v>896.13</v>
      </c>
      <c r="J13" s="18">
        <v>908.35</v>
      </c>
      <c r="K13" s="18">
        <v>991.52</v>
      </c>
      <c r="L13" s="18">
        <f>K13*101.13%</f>
        <v>1002.7241759999998</v>
      </c>
      <c r="M13" s="18">
        <f t="shared" si="2"/>
        <v>9194.650868800001</v>
      </c>
      <c r="N13" s="35">
        <v>8353</v>
      </c>
      <c r="O13" s="18">
        <f t="shared" si="0"/>
        <v>101.12999999999998</v>
      </c>
      <c r="P13" s="18"/>
      <c r="Q13" s="18">
        <f t="shared" si="1"/>
        <v>110.07603099245782</v>
      </c>
    </row>
    <row r="14" spans="1:17" s="21" customFormat="1" ht="22.5" customHeight="1">
      <c r="A14" s="31" t="s">
        <v>6</v>
      </c>
      <c r="B14" s="12">
        <v>105740</v>
      </c>
      <c r="C14" s="42">
        <v>8530.44</v>
      </c>
      <c r="D14" s="22">
        <v>8323.63</v>
      </c>
      <c r="E14" s="22">
        <v>7949.33</v>
      </c>
      <c r="F14" s="22">
        <v>8026.37</v>
      </c>
      <c r="G14" s="42">
        <v>8120.69</v>
      </c>
      <c r="H14" s="22">
        <v>8213.499</v>
      </c>
      <c r="I14" s="22">
        <v>8305.45</v>
      </c>
      <c r="J14" s="22">
        <v>8407.31</v>
      </c>
      <c r="K14" s="22">
        <v>8426.87</v>
      </c>
      <c r="L14" s="22">
        <v>8552.19</v>
      </c>
      <c r="M14" s="22">
        <f t="shared" si="2"/>
        <v>82855.779</v>
      </c>
      <c r="N14" s="34">
        <v>72769.87</v>
      </c>
      <c r="O14" s="22">
        <f t="shared" si="0"/>
        <v>101.48714765980726</v>
      </c>
      <c r="P14" s="22">
        <f>M14/B14*100</f>
        <v>78.35802818233402</v>
      </c>
      <c r="Q14" s="22">
        <f t="shared" si="1"/>
        <v>113.8600068957111</v>
      </c>
    </row>
    <row r="15" spans="1:17" s="23" customFormat="1" ht="22.5" customHeight="1">
      <c r="A15" s="19" t="s">
        <v>3</v>
      </c>
      <c r="B15" s="30"/>
      <c r="C15" s="41">
        <v>775.09</v>
      </c>
      <c r="D15" s="19">
        <v>757.73</v>
      </c>
      <c r="E15" s="19">
        <v>743.74</v>
      </c>
      <c r="F15" s="19">
        <v>755.8</v>
      </c>
      <c r="G15" s="41">
        <v>755.13</v>
      </c>
      <c r="H15" s="18">
        <v>763.58</v>
      </c>
      <c r="I15" s="18">
        <v>772.22</v>
      </c>
      <c r="J15" s="18">
        <v>780.21</v>
      </c>
      <c r="K15" s="18">
        <v>769.14</v>
      </c>
      <c r="L15" s="18">
        <v>778.7</v>
      </c>
      <c r="M15" s="18">
        <f t="shared" si="2"/>
        <v>7651.340000000001</v>
      </c>
      <c r="N15" s="35">
        <v>6820.4</v>
      </c>
      <c r="O15" s="18">
        <f t="shared" si="0"/>
        <v>101.24294666770679</v>
      </c>
      <c r="P15" s="18"/>
      <c r="Q15" s="18">
        <f t="shared" si="1"/>
        <v>112.18315641311362</v>
      </c>
    </row>
    <row r="16" spans="1:17" s="23" customFormat="1" ht="22.5" customHeight="1">
      <c r="A16" s="19" t="s">
        <v>4</v>
      </c>
      <c r="B16" s="30"/>
      <c r="C16" s="41">
        <v>7491.5</v>
      </c>
      <c r="D16" s="19">
        <v>7328.49</v>
      </c>
      <c r="E16" s="19">
        <v>6965.44</v>
      </c>
      <c r="F16" s="19">
        <v>7027.78</v>
      </c>
      <c r="G16" s="41">
        <v>7120.43</v>
      </c>
      <c r="H16" s="19">
        <v>7181.599</v>
      </c>
      <c r="I16" s="19">
        <f>I14-I15-I17</f>
        <v>7261.870000000001</v>
      </c>
      <c r="J16" s="19">
        <f>J14-J15-J17</f>
        <v>7352.429999999999</v>
      </c>
      <c r="K16" s="19">
        <f>K14-K15-K17</f>
        <v>7399.89</v>
      </c>
      <c r="L16" s="19">
        <f>L14-L15-L17</f>
        <v>7511.6</v>
      </c>
      <c r="M16" s="18">
        <f t="shared" si="2"/>
        <v>72641.029</v>
      </c>
      <c r="N16" s="35">
        <f>N14-N15-N17</f>
        <v>63604.42</v>
      </c>
      <c r="O16" s="18">
        <f t="shared" si="0"/>
        <v>101.50961703484782</v>
      </c>
      <c r="P16" s="18"/>
      <c r="Q16" s="18">
        <f t="shared" si="1"/>
        <v>114.20751733920378</v>
      </c>
    </row>
    <row r="17" spans="1:17" s="23" customFormat="1" ht="22.5" customHeight="1">
      <c r="A17" s="19" t="s">
        <v>5</v>
      </c>
      <c r="B17" s="30"/>
      <c r="C17" s="41">
        <v>263.85</v>
      </c>
      <c r="D17" s="19">
        <v>237.41</v>
      </c>
      <c r="E17" s="19">
        <v>240.15</v>
      </c>
      <c r="F17" s="19">
        <v>242.79</v>
      </c>
      <c r="G17" s="41">
        <v>245.14</v>
      </c>
      <c r="H17" s="18">
        <v>268.32</v>
      </c>
      <c r="I17" s="18">
        <v>271.36</v>
      </c>
      <c r="J17" s="18">
        <v>274.67</v>
      </c>
      <c r="K17" s="18">
        <v>257.84</v>
      </c>
      <c r="L17" s="18">
        <v>261.89</v>
      </c>
      <c r="M17" s="18">
        <f t="shared" si="2"/>
        <v>2563.4200000000005</v>
      </c>
      <c r="N17" s="35">
        <v>2345.05</v>
      </c>
      <c r="O17" s="18">
        <f t="shared" si="0"/>
        <v>101.57074154514427</v>
      </c>
      <c r="P17" s="18"/>
      <c r="Q17" s="18">
        <f t="shared" si="1"/>
        <v>109.31195496897723</v>
      </c>
    </row>
    <row r="18" spans="1:17" s="15" customFormat="1" ht="22.5" customHeight="1">
      <c r="A18" s="31" t="s">
        <v>7</v>
      </c>
      <c r="B18" s="24"/>
      <c r="C18" s="42">
        <v>8530.44</v>
      </c>
      <c r="D18" s="22">
        <v>8323.63</v>
      </c>
      <c r="E18" s="22">
        <v>7949.33</v>
      </c>
      <c r="F18" s="22">
        <v>8026.37</v>
      </c>
      <c r="G18" s="42">
        <v>8120.69</v>
      </c>
      <c r="H18" s="22">
        <v>8213.499</v>
      </c>
      <c r="I18" s="22">
        <f>I14</f>
        <v>8305.45</v>
      </c>
      <c r="J18" s="22">
        <f>J14</f>
        <v>8407.31</v>
      </c>
      <c r="K18" s="22">
        <f>K14</f>
        <v>8426.87</v>
      </c>
      <c r="L18" s="22">
        <f>L14</f>
        <v>8552.19</v>
      </c>
      <c r="M18" s="22">
        <f t="shared" si="2"/>
        <v>82855.779</v>
      </c>
      <c r="N18" s="37">
        <f>N14</f>
        <v>72769.87</v>
      </c>
      <c r="O18" s="22">
        <f t="shared" si="0"/>
        <v>101.48714765980726</v>
      </c>
      <c r="P18" s="18"/>
      <c r="Q18" s="22">
        <f t="shared" si="1"/>
        <v>113.8600068957111</v>
      </c>
    </row>
    <row r="19" spans="1:17" s="15" customFormat="1" ht="21" customHeight="1">
      <c r="A19" s="19" t="s">
        <v>8</v>
      </c>
      <c r="B19" s="20"/>
      <c r="C19" s="41">
        <f aca="true" t="shared" si="3" ref="C19:K19">C18-C20-C21-C22</f>
        <v>6754.671000000001</v>
      </c>
      <c r="D19" s="19">
        <f t="shared" si="3"/>
        <v>6545.759999999998</v>
      </c>
      <c r="E19" s="19">
        <f t="shared" si="3"/>
        <v>6203.285000000001</v>
      </c>
      <c r="F19" s="19">
        <f t="shared" si="3"/>
        <v>6265.16</v>
      </c>
      <c r="G19" s="41">
        <f t="shared" si="3"/>
        <v>6314.5215</v>
      </c>
      <c r="H19" s="19">
        <f t="shared" si="3"/>
        <v>6383.109</v>
      </c>
      <c r="I19" s="19">
        <f t="shared" si="3"/>
        <v>6439.4180000000015</v>
      </c>
      <c r="J19" s="19">
        <f t="shared" si="3"/>
        <v>6506.287999999999</v>
      </c>
      <c r="K19" s="19">
        <f t="shared" si="3"/>
        <v>6528.2840000000015</v>
      </c>
      <c r="L19" s="19">
        <f>L18-L20-L21-L22</f>
        <v>6615.925000000001</v>
      </c>
      <c r="M19" s="18">
        <f t="shared" si="2"/>
        <v>64556.42150000001</v>
      </c>
      <c r="N19" s="36">
        <f>N18-N20-N21-N22</f>
        <v>57515.104999999996</v>
      </c>
      <c r="O19" s="18">
        <f t="shared" si="0"/>
        <v>101.34248142390862</v>
      </c>
      <c r="P19" s="18"/>
      <c r="Q19" s="18">
        <f t="shared" si="1"/>
        <v>112.24255176096787</v>
      </c>
    </row>
    <row r="20" spans="1:17" s="15" customFormat="1" ht="21" customHeight="1">
      <c r="A20" s="19" t="s">
        <v>9</v>
      </c>
      <c r="B20" s="20"/>
      <c r="C20" s="41">
        <v>669.23</v>
      </c>
      <c r="D20" s="19">
        <v>684.89</v>
      </c>
      <c r="E20" s="19">
        <v>678.06</v>
      </c>
      <c r="F20" s="19">
        <v>687.63</v>
      </c>
      <c r="G20" s="41">
        <v>687.37</v>
      </c>
      <c r="H20" s="18">
        <v>737.57</v>
      </c>
      <c r="I20" s="18">
        <v>752.05</v>
      </c>
      <c r="J20" s="18">
        <v>769.27</v>
      </c>
      <c r="K20" s="18">
        <v>770.05</v>
      </c>
      <c r="L20" s="18">
        <v>785.82</v>
      </c>
      <c r="M20" s="18">
        <f t="shared" si="2"/>
        <v>7221.9400000000005</v>
      </c>
      <c r="N20" s="36">
        <v>5958.16</v>
      </c>
      <c r="O20" s="18">
        <f t="shared" si="0"/>
        <v>102.0479189663009</v>
      </c>
      <c r="P20" s="18"/>
      <c r="Q20" s="18">
        <f t="shared" si="1"/>
        <v>121.2109107509701</v>
      </c>
    </row>
    <row r="21" spans="1:17" s="15" customFormat="1" ht="22.5" customHeight="1">
      <c r="A21" s="32" t="s">
        <v>12</v>
      </c>
      <c r="B21" s="20"/>
      <c r="C21" s="41">
        <v>6.589</v>
      </c>
      <c r="D21" s="19">
        <v>6.71</v>
      </c>
      <c r="E21" s="19">
        <v>6.745</v>
      </c>
      <c r="F21" s="19">
        <v>6.99</v>
      </c>
      <c r="G21" s="41">
        <v>7.0085</v>
      </c>
      <c r="H21" s="18">
        <v>7.04</v>
      </c>
      <c r="I21" s="18">
        <v>7.172</v>
      </c>
      <c r="J21" s="18">
        <v>7.232</v>
      </c>
      <c r="K21" s="18">
        <v>7.346</v>
      </c>
      <c r="L21" s="18">
        <v>7.465</v>
      </c>
      <c r="M21" s="18">
        <f t="shared" si="2"/>
        <v>70.2975</v>
      </c>
      <c r="N21" s="36">
        <v>58.405</v>
      </c>
      <c r="O21" s="18">
        <f t="shared" si="0"/>
        <v>101.61992921317724</v>
      </c>
      <c r="P21" s="18"/>
      <c r="Q21" s="18">
        <f t="shared" si="1"/>
        <v>120.36212653026281</v>
      </c>
    </row>
    <row r="22" spans="1:17" s="15" customFormat="1" ht="21.75" customHeight="1">
      <c r="A22" s="26" t="s">
        <v>10</v>
      </c>
      <c r="B22" s="25"/>
      <c r="C22" s="43">
        <v>1099.95</v>
      </c>
      <c r="D22" s="26">
        <v>1086.27</v>
      </c>
      <c r="E22" s="26">
        <v>1061.24</v>
      </c>
      <c r="F22" s="26">
        <v>1066.59</v>
      </c>
      <c r="G22" s="43">
        <v>1111.79</v>
      </c>
      <c r="H22" s="33">
        <v>1085.78</v>
      </c>
      <c r="I22" s="33">
        <v>1106.81</v>
      </c>
      <c r="J22" s="33">
        <v>1124.52</v>
      </c>
      <c r="K22" s="33">
        <v>1121.19</v>
      </c>
      <c r="L22" s="33">
        <v>1142.98</v>
      </c>
      <c r="M22" s="33">
        <f t="shared" si="2"/>
        <v>11007.12</v>
      </c>
      <c r="N22" s="38">
        <v>9238.2</v>
      </c>
      <c r="O22" s="33">
        <f t="shared" si="0"/>
        <v>101.94347077658558</v>
      </c>
      <c r="P22" s="33"/>
      <c r="Q22" s="33">
        <f t="shared" si="1"/>
        <v>119.14788595180879</v>
      </c>
    </row>
    <row r="23" spans="3:15" ht="16.5">
      <c r="C23" s="44"/>
      <c r="D23" s="1"/>
      <c r="E23" s="1"/>
      <c r="F23" s="1"/>
      <c r="G23" s="44"/>
      <c r="H23" s="1"/>
      <c r="I23" s="1"/>
      <c r="J23" s="1"/>
      <c r="K23" s="1"/>
      <c r="L23" s="1"/>
      <c r="M23" s="1"/>
      <c r="N23" s="4"/>
      <c r="O23" s="7"/>
    </row>
    <row r="24" spans="3:15" ht="16.5">
      <c r="C24" s="13"/>
      <c r="D24" s="4"/>
      <c r="E24" s="4"/>
      <c r="F24" s="4"/>
      <c r="G24" s="13"/>
      <c r="H24" s="4"/>
      <c r="I24" s="4"/>
      <c r="J24" s="4"/>
      <c r="K24" s="4"/>
      <c r="L24" s="4"/>
      <c r="M24" s="4"/>
      <c r="N24" s="4"/>
      <c r="O24" s="6"/>
    </row>
    <row r="25" spans="3:15" ht="16.5">
      <c r="C25" s="13"/>
      <c r="D25" s="4"/>
      <c r="E25" s="4"/>
      <c r="F25" s="4"/>
      <c r="G25" s="13"/>
      <c r="H25" s="4"/>
      <c r="I25" s="4"/>
      <c r="J25" s="4"/>
      <c r="K25" s="4"/>
      <c r="L25" s="4"/>
      <c r="M25" s="4"/>
      <c r="N25" s="10"/>
      <c r="O25" s="1"/>
    </row>
    <row r="26" spans="3:15" ht="16.5">
      <c r="C26" s="44"/>
      <c r="D26" s="1"/>
      <c r="E26" s="1"/>
      <c r="F26" s="1"/>
      <c r="G26" s="44"/>
      <c r="H26" s="1"/>
      <c r="I26" s="1"/>
      <c r="J26" s="9"/>
      <c r="K26" s="9"/>
      <c r="L26" s="9"/>
      <c r="M26" s="9"/>
      <c r="N26" s="10"/>
      <c r="O26" s="1"/>
    </row>
    <row r="27" ht="16.5">
      <c r="N27" s="10"/>
    </row>
    <row r="28" ht="16.5">
      <c r="N28" s="10"/>
    </row>
    <row r="29" ht="16.5">
      <c r="N29" s="11"/>
    </row>
    <row r="30" ht="16.5">
      <c r="N30" s="10"/>
    </row>
    <row r="31" ht="16.5">
      <c r="N31" s="10"/>
    </row>
    <row r="32" ht="16.5">
      <c r="N32" s="10"/>
    </row>
    <row r="33" ht="16.5">
      <c r="N33" s="10"/>
    </row>
  </sheetData>
  <mergeCells count="22">
    <mergeCell ref="H7:H8"/>
    <mergeCell ref="M7:M8"/>
    <mergeCell ref="O6:Q6"/>
    <mergeCell ref="P7:P8"/>
    <mergeCell ref="C6:M6"/>
    <mergeCell ref="D7:D8"/>
    <mergeCell ref="E7:E8"/>
    <mergeCell ref="F7:F8"/>
    <mergeCell ref="L7:L8"/>
    <mergeCell ref="N6:N8"/>
    <mergeCell ref="K7:K8"/>
    <mergeCell ref="G7:G8"/>
    <mergeCell ref="A3:Q3"/>
    <mergeCell ref="A6:A8"/>
    <mergeCell ref="O5:Q5"/>
    <mergeCell ref="C7:C8"/>
    <mergeCell ref="J7:J8"/>
    <mergeCell ref="O7:O8"/>
    <mergeCell ref="I7:I8"/>
    <mergeCell ref="A4:Q4"/>
    <mergeCell ref="Q7:Q8"/>
    <mergeCell ref="B6:B8"/>
  </mergeCells>
  <printOptions/>
  <pageMargins left="1" right="0.17" top="0.28" bottom="0.35" header="0.25" footer="0.2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/>
      <c r="C1" s="3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2" customWidth="1"/>
    <col min="2" max="2" width="0.9140625" style="2" customWidth="1"/>
    <col min="3" max="3" width="21.8125" style="2" customWidth="1"/>
    <col min="4" max="16384" width="6.1835937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Le Hoang</cp:lastModifiedBy>
  <cp:lastPrinted>2013-10-16T04:02:32Z</cp:lastPrinted>
  <dcterms:created xsi:type="dcterms:W3CDTF">2002-05-14T16:08:28Z</dcterms:created>
  <dcterms:modified xsi:type="dcterms:W3CDTF">2013-10-16T04:09:59Z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